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4820" tabRatio="603"/>
  </bookViews>
  <sheets>
    <sheet name="Celková rekapitulace" sheetId="9" r:id="rId1"/>
    <sheet name="Část A -Statika" sheetId="7" r:id="rId2"/>
    <sheet name="Část B - Diagnostika" sheetId="5" r:id="rId3"/>
    <sheet name="Část C - Ostatní náklady" sheetId="8" r:id="rId4"/>
  </sheets>
  <definedNames>
    <definedName name="_xlnm.Print_Area" localSheetId="3">'Část C - Ostatní náklady'!$A$1:$H$14</definedName>
  </definedNames>
  <calcPr calcId="14562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 l="1"/>
  <c r="G10" i="5"/>
  <c r="G9" i="5"/>
  <c r="G18" i="5"/>
  <c r="H5" i="7" l="1"/>
  <c r="G11" i="8" l="1"/>
  <c r="G4" i="8" l="1"/>
  <c r="H29" i="7"/>
  <c r="H30" i="7"/>
  <c r="H28" i="7"/>
  <c r="H27" i="7"/>
  <c r="H26" i="7"/>
  <c r="H23" i="7"/>
  <c r="H22" i="7"/>
  <c r="H21" i="7"/>
  <c r="H24" i="7" l="1"/>
  <c r="H31" i="7"/>
  <c r="G6" i="8"/>
  <c r="F12" i="7" l="1"/>
  <c r="H11" i="7" l="1"/>
  <c r="H9" i="7"/>
  <c r="H10" i="7"/>
  <c r="H17" i="7" l="1"/>
  <c r="H13" i="7" l="1"/>
  <c r="H12" i="7"/>
  <c r="H8" i="7"/>
  <c r="H7" i="7"/>
  <c r="H6" i="7"/>
  <c r="H14" i="7" l="1"/>
  <c r="G12" i="8"/>
  <c r="G10" i="8"/>
  <c r="H18" i="7" l="1"/>
  <c r="H16" i="7"/>
  <c r="G9" i="8"/>
  <c r="G8" i="8"/>
  <c r="G7" i="8"/>
  <c r="G5" i="8"/>
  <c r="G13" i="8" s="1"/>
  <c r="C6" i="9" s="1"/>
  <c r="G29" i="5"/>
  <c r="H19" i="7" l="1"/>
  <c r="G24" i="5"/>
  <c r="G25" i="5"/>
  <c r="G26" i="5"/>
  <c r="G27" i="5"/>
  <c r="G28" i="5"/>
  <c r="G22" i="5"/>
  <c r="G6" i="5"/>
  <c r="G7" i="5"/>
  <c r="G8" i="5"/>
  <c r="G11" i="5"/>
  <c r="G12" i="5"/>
  <c r="G13" i="5"/>
  <c r="G14" i="5"/>
  <c r="G15" i="5"/>
  <c r="G16" i="5"/>
  <c r="G17" i="5"/>
  <c r="G19" i="5"/>
  <c r="G20" i="5"/>
  <c r="G5" i="5"/>
  <c r="G30" i="5" l="1"/>
  <c r="C5" i="9" s="1"/>
  <c r="H32" i="7" l="1"/>
  <c r="C4" i="9" s="1"/>
  <c r="C7" i="9" s="1"/>
</calcChain>
</file>

<file path=xl/sharedStrings.xml><?xml version="1.0" encoding="utf-8"?>
<sst xmlns="http://schemas.openxmlformats.org/spreadsheetml/2006/main" count="201" uniqueCount="141">
  <si>
    <t>Kopané sondy do vozovky a vrstev násypu</t>
  </si>
  <si>
    <t>Nasákavost</t>
  </si>
  <si>
    <t>Povrchová nasákavost</t>
  </si>
  <si>
    <t>Stanovení mrazuvzdornosti</t>
  </si>
  <si>
    <t>Hloubkové jádrové výrty do základů a podloží</t>
  </si>
  <si>
    <t>Akustické trasování povrchů</t>
  </si>
  <si>
    <t>Odběr prachových vzorků  pro chemické analýzy</t>
  </si>
  <si>
    <t>ks</t>
  </si>
  <si>
    <t>Stanovení modulu pružnosti</t>
  </si>
  <si>
    <t>Pevnosti materiálů v tlaku destruktivně</t>
  </si>
  <si>
    <t>Podrobná prohlídka - pasport aktuálního stavu</t>
  </si>
  <si>
    <t xml:space="preserve">Odběr vzorků násypu a hydroizolací pro popis a chemické analýzy </t>
  </si>
  <si>
    <t>Název položky</t>
  </si>
  <si>
    <t>Pozn.</t>
  </si>
  <si>
    <t>Diagnostické práce IN SITU</t>
  </si>
  <si>
    <t>Chemické analýzy obsahu škodlivin v materiálech  (chloridy a jiné rozpustné soli)</t>
  </si>
  <si>
    <t>Proměření skutečného tvaru konstrukcí</t>
  </si>
  <si>
    <t>Cena v Kč</t>
  </si>
  <si>
    <t>Jedn. Cena v Kč</t>
  </si>
  <si>
    <t>1a)</t>
  </si>
  <si>
    <t>4a)</t>
  </si>
  <si>
    <t>4b)</t>
  </si>
  <si>
    <t>4c)</t>
  </si>
  <si>
    <t>Jedn.</t>
  </si>
  <si>
    <t>Počet jedn.</t>
  </si>
  <si>
    <t>Průběžné a souhrnné zprávy a protokoly z tesů a jejich vyhodnocení</t>
  </si>
  <si>
    <t>Zajištění přístupu ke konstrukcím z vody a i boků mostu (pontony, lodě, mostní prohlížečky atd.).</t>
  </si>
  <si>
    <t>Zpracování zpráv a protokolů ze zkoušek a celkové souhrnné zprávy v 5 ti vyhotoveních a digitální verzi.</t>
  </si>
  <si>
    <t>Konzultace a projednávání prací (pravidelné kontrolní dny) a výsledků se zástupci objednatele a památkové péče - min. 1x 3-4 týdny.</t>
  </si>
  <si>
    <t>Studium existující dokumentace a zjišťování archiválií apod.</t>
  </si>
  <si>
    <t>Pontony, plošiny, lodě.</t>
  </si>
  <si>
    <t>Protokoly z jednotlivých zkoušek, Průběžné a souhrnné práce.</t>
  </si>
  <si>
    <t xml:space="preserve">Název  části </t>
  </si>
  <si>
    <t>č.p.</t>
  </si>
  <si>
    <t xml:space="preserve">Tabulka 1:  Část A) Statická spolehlivost a zatížitelnost mostu </t>
  </si>
  <si>
    <t xml:space="preserve">Rezerva na případné budoucí požadavky zástupců památkové péče </t>
  </si>
  <si>
    <t>1c)</t>
  </si>
  <si>
    <t>1e)</t>
  </si>
  <si>
    <t xml:space="preserve">Měření odezvy na přejezdy vozidel pro zjištění statických deformačních (příčinkových) čar </t>
  </si>
  <si>
    <t>1f)</t>
  </si>
  <si>
    <t>1g)</t>
  </si>
  <si>
    <t>Zpracování a analýza naměřených dat</t>
  </si>
  <si>
    <t>1h)</t>
  </si>
  <si>
    <t>Vypracování závěrečné zprávy</t>
  </si>
  <si>
    <t>1 oblouk. pole</t>
  </si>
  <si>
    <t>Sepsání zprávy dle  ČSN 73 6209 včetně závěrů vyplývajících z analýzy odezvy konstrukce při realizovaných zatěžovacích zkouškách.</t>
  </si>
  <si>
    <t xml:space="preserve">Kontrolní proměření tloušťky oblouků po jejich délce (ověření pro statický výpočet) </t>
  </si>
  <si>
    <t>Podklad pro zadání geometrických parametrů při statické a dynamické analýze se zahrnutím prostoru.</t>
  </si>
  <si>
    <t xml:space="preserve">Měření provést na typických představitelích konstrukčních prvků (i opakovaně pro verifikaci) klasickými metodami měření, případně nivelací. </t>
  </si>
  <si>
    <t>Statické zkoušky vetknutých kamenných oblouků</t>
  </si>
  <si>
    <t>Měření soustředit na průhyby oblouků,
pohyby ve vetknutí a přetvoření v důležitých detailech.</t>
  </si>
  <si>
    <t>Přejezdy vozidel po daném oblouku rychlostí 5 km/hod.
(tj. bez dynamických účinků) ve třech sériích
(příčně: centricky, vlevo a vpravo) vždy 3x tam a 3x zpět.</t>
  </si>
  <si>
    <t xml:space="preserve"> Zpracování dat do tabulek a grafů, zhodnocení vedlejších vlivů, výpočty cílových veličin a analýza odezvy konstrukce při obou typech zatěžovacích stavů (v klidu a v pohybu).</t>
  </si>
  <si>
    <r>
      <t>Měření odezvy na statické zatížení dle ČSN 73 6209 vč. nákladů spojených s použitím měřicího řetězce: zatížení</t>
    </r>
    <r>
      <rPr>
        <u/>
        <sz val="12"/>
        <color theme="1"/>
        <rFont val="Times New Roman"/>
        <family val="1"/>
        <charset val="238"/>
      </rPr>
      <t xml:space="preserve"> ve středu rozpětí příčně centrické</t>
    </r>
  </si>
  <si>
    <t>1 oblouk. pole
2 zatěž. stavy</t>
  </si>
  <si>
    <t>1 oblouk. pole
1 zatěž. stav</t>
  </si>
  <si>
    <r>
      <t xml:space="preserve">Měření odezvy na statické zatížení dle ČSN 73 6209 vč. nákladů spojených s použitím měřicího řetězce: zatížení </t>
    </r>
    <r>
      <rPr>
        <u/>
        <sz val="12"/>
        <color theme="1"/>
        <rFont val="Times New Roman"/>
        <family val="1"/>
        <charset val="238"/>
      </rPr>
      <t>ve středu rozpětí příčně excentrické</t>
    </r>
  </si>
  <si>
    <t>Zatěžovací stav realizovaný v každém oblouku sestavou nákladních vozidel ve středu rozpětí a příčně centricky s účinností min. 80% dle předběžného výpočtu zatížitelnosti.</t>
  </si>
  <si>
    <r>
      <t xml:space="preserve">Měření odezvy na statické zatížení dle ČSN 73 6209 vč. nákladů spojených s použitím měřicího řetězce: zatížení </t>
    </r>
    <r>
      <rPr>
        <u/>
        <sz val="12"/>
        <color theme="1"/>
        <rFont val="Times New Roman"/>
        <family val="1"/>
        <charset val="238"/>
      </rPr>
      <t>ve třetinách rozpětí příčně centrické</t>
    </r>
  </si>
  <si>
    <t>Dva zatěžovací stavy realizované ve 3 vybraných reprezentativních obloukových polích sestavou nákladních vozidel ve středu rozpětí a příčně excentricky vlevo, resp. vpravo, s účinností nad 50% v místě max. zatížení</t>
  </si>
  <si>
    <t>Dva zatěžovací stavy realizované ve 3 vybraných reprezentativních obloukových polích sestavou nákladních vozidel v ⅓, resp. ⅔, rozpětí  a příčně centricky
s účinností nad 50% dle předběž. výpočtu zatížitelnosti.</t>
  </si>
  <si>
    <t>1 podpěra
2 až 3
zatěž. stavy</t>
  </si>
  <si>
    <r>
      <t xml:space="preserve">Měření odezvy na statické zatížení dle ČSN 73 6209 vč. nákladů spojených s použitím měřicího řetězce: zatížení
</t>
    </r>
    <r>
      <rPr>
        <u/>
        <sz val="12"/>
        <color theme="1"/>
        <rFont val="Times New Roman"/>
        <family val="1"/>
        <charset val="238"/>
      </rPr>
      <t>v oblastech podpěr</t>
    </r>
  </si>
  <si>
    <t>Zatěžovací stavy realizované v oblastech nad 3 vybranými reprezentativními podpěrami sestavou nákladních vozidel
v nejúčinnějších polohách pro ověření funkce konstrukce mostovky nad hlavní nosnou konstrukcí (vč. čelních zdí).</t>
  </si>
  <si>
    <t>Měření ze spodního líce, kontrola tlouštěk oblouků po jejich délce -není možno provádět, nosná konstrukce je tvořena jediným pásem.</t>
  </si>
  <si>
    <t xml:space="preserve">Kontrolní zaměření a ověření základních tvarů konstrukcí (zábradlí, podpěry atd.) </t>
  </si>
  <si>
    <t>Zkoušky pevnosti spárové malty ( Kučerova metoda )</t>
  </si>
  <si>
    <t>Sanace zkušebních míst v restaurátory z OPP</t>
  </si>
  <si>
    <t>Zkoušky a ověření metod restaurátorkých oprav</t>
  </si>
  <si>
    <t>Potápěčský průzkum</t>
  </si>
  <si>
    <t>Ověření přítomnosti inženýrských sítí</t>
  </si>
  <si>
    <t>Zpracování programu zkoušky, příprava měřícího řetězce v laboratoři</t>
  </si>
  <si>
    <t xml:space="preserve">Příprava měřicích míst in situ, instalace a odstranění měřícího řetězce </t>
  </si>
  <si>
    <t xml:space="preserve">Příprava míst pro umístění snímačů, instalace úchytných prvků, instalace snímačů a kabeláže, kontrola funkčnosti </t>
  </si>
  <si>
    <t>1b)</t>
  </si>
  <si>
    <t>Návrh koncepce zkoušek, program zkoušky dle ČSN 73 6209. Adjustace snímačů, příprava kabeláže, nastavení měřících PC</t>
  </si>
  <si>
    <t>Měřění průběhu teplot v oblouku a násypech. 21 teploměrů + teplota prostředí. Trvání měření min. 12 měsíců.</t>
  </si>
  <si>
    <t>Instalovat teplotní čidla po výšce průřezu obloukových pásů (4 x v průřezu) a i v násypu (min. 3 x v násypu) pro získání informací o teplotním spádu v průřezu konstrukce mostu a tím i reálné odezvy konstrukcí na změny okolní venkovní teploty. Předpoklad min. ve třech průřezech po délce vybraného pole mostu, tj. celkem 21 míst po dobu min. 12 měsíců.</t>
  </si>
  <si>
    <t>hod</t>
  </si>
  <si>
    <t>TSK poskytne podklady. Dle analýzy navrhnout postupy a rozsahy případného dalšího sledování.</t>
  </si>
  <si>
    <t>Geodetické sledování deformace vrcholu oblouků v závislosti na teplotě.</t>
  </si>
  <si>
    <t>Výpočet únosnosti zdiva</t>
  </si>
  <si>
    <t>Výpočet únosnosti zdiva rozhodujících prvků mostu na základě výsledků diagnostických a laboratorních prací (obloukové pasy, poprsní zdi, zdivo pilířů, nábřežní zdi).</t>
  </si>
  <si>
    <t>Statická lineární i nelineární analýza oblouků včetně zahrnutí aktuálních informací o stavu zdiva obloukových pasů.</t>
  </si>
  <si>
    <t>Vytvoření lineárních a nelineárních modelů obloukových konstrukcí kalibrované statickými experimenty a měřením teplot. V analýzách zahrnout a zohlednit také aktuální informace o degradaci konstrukcí (zdivo).</t>
  </si>
  <si>
    <t>Posouzení založení na základě dostupných podkladů.</t>
  </si>
  <si>
    <t>Statická analýza poprsních zdí včetně zahrnutí aktuálních informací o stavu zdiva.</t>
  </si>
  <si>
    <t>Do posouzení zahrnout informace o pilířích a provést jejich posouzení nejen z hlediska únosnosti samotného prvku, ale i z hlediska založení.</t>
  </si>
  <si>
    <t>Vytvoření modelů poprsních zdí kalibrované statickými experimenty a měřením teplot. V analýzách zahrnout a zohlednit tak aktuální informace o degradaci konstrukcí (zdivo).</t>
  </si>
  <si>
    <t>1d)</t>
  </si>
  <si>
    <t>1i)</t>
  </si>
  <si>
    <t xml:space="preserve">Zatěžovací vozidla </t>
  </si>
  <si>
    <t>Kontrolní rozpočet Palackého most - rekapitulace</t>
  </si>
  <si>
    <t>Nabídková cena celkem bez DPH</t>
  </si>
  <si>
    <t xml:space="preserve">Cílem je vytvořit podklad pro statickou a dynamickou analýzu konstrukce dle reálné skutečnosti.
</t>
  </si>
  <si>
    <t xml:space="preserve">Měření teplot a jejich vlivu na deformaci obloukových konstrukcí </t>
  </si>
  <si>
    <t>Cílem je získat reálná data o teplotních polích a jejich vliv na zatížení konstrukce</t>
  </si>
  <si>
    <t>Přesný prostorový digitální model metodou laserového skenování s připojením na systém JTSK</t>
  </si>
  <si>
    <t xml:space="preserve">Shrnutí a analýza výsledků geodetického monitorování mostu či jeho prvků prováděného v minulosti. </t>
  </si>
  <si>
    <t>Předpoklad 18 x společné jednání v průběhu řešení za 12 měsíců</t>
  </si>
  <si>
    <t>Část B) Diagnostika a laboratoře</t>
  </si>
  <si>
    <t>2a)</t>
  </si>
  <si>
    <t>2b)</t>
  </si>
  <si>
    <t>2c)</t>
  </si>
  <si>
    <t>3a)</t>
  </si>
  <si>
    <t>3b)</t>
  </si>
  <si>
    <t>3c)</t>
  </si>
  <si>
    <t>4d)</t>
  </si>
  <si>
    <t>4e)</t>
  </si>
  <si>
    <t>Petrografický průzkum (znečištění povrchů, degradace a úbytky kamene, zasolení aj.)</t>
  </si>
  <si>
    <t>Nabídková cena celkem za část B) bez DPH</t>
  </si>
  <si>
    <t xml:space="preserve">Kopané sondy do chodníku a vrstev chodníkového souvrství </t>
  </si>
  <si>
    <t xml:space="preserve">Odběr vzorků chodníkového souvrství a hydroizolací pro popis a chemické analýzy </t>
  </si>
  <si>
    <t>Odběr vývrtů pro laboratorní zkoušky - průměry 50 mm</t>
  </si>
  <si>
    <t>Odběr vývrtů pro laboratorní zkoušky mrazuvzdornosti - 50 mm</t>
  </si>
  <si>
    <t>Petrografické vyhodnocení použitých hornin, analýza lokalit pro náhradu poškozených kamenných prvků, ověření vlastností kamenů z hlediska mechanické odolnosti a fyzikálně chemických vlastnostech</t>
  </si>
  <si>
    <t xml:space="preserve">Popis vývrtů - makrostruktura kamene, petrografický rozbor, určení druhu použitého kamene, zdokumentování </t>
  </si>
  <si>
    <t>Stavebně historický průzkum - vyhledání a studium archivní dokumentace, průzkum v terénu, zpracování textové části průzkumu, zpracování grafické části průzkumu, zpracování obrazové části průzkumu</t>
  </si>
  <si>
    <t>Dohledání dokumentace, uspopřádání, skenování dokladů, objasnění stavebního vývoje, zhodnocení, formulace návrhů pro PP, zpracování závěrečného elaborátu SHP v souladu s platnou metodikou</t>
  </si>
  <si>
    <t xml:space="preserve">Studium a analýzy poskytnuté a dostupné technické a statické dokumentace mostu. </t>
  </si>
  <si>
    <t>Aktuální trasování "podzemních" inženýrských sítí od jednotlivých správců</t>
  </si>
  <si>
    <t xml:space="preserve">Návrh a zajištění opatření v rámci DIO, při provádění diagnostických prací a zejména zatěžovacích zkoušek. Obstarání DIR. Povolení Povodí Vltavy a Státní plavební správy. </t>
  </si>
  <si>
    <t>Omezení dopravy během zatěžovacích zkoušek nebo instalace měření. Náhradní doprava. Omezení lodní dopravy</t>
  </si>
  <si>
    <t xml:space="preserve">Tabulka 3:  C) Stavebně historický průzkum a Ostatní související náklady </t>
  </si>
  <si>
    <t>Osazení geodetických bodů a sledování eformacevrcholu obloukových pasů v závislosti na teplotě geodeticky metodou VPN u 5-ti vybraných oblouků min. v 5 etapách.</t>
  </si>
  <si>
    <t>Zajištění optimální skladby mobilní zátěže na mostu podle programu zkoušek</t>
  </si>
  <si>
    <t>Nabídková cena celkem  bez DPH</t>
  </si>
  <si>
    <t>Laboratorní práce a laboratorní zkoušky</t>
  </si>
  <si>
    <t>Tabulka 2:  Část B) Diagnostika, laboratorní zkoušky a hodnocení sanačních metod</t>
  </si>
  <si>
    <t xml:space="preserve">Varianty rekonstrukce v úrovni studie </t>
  </si>
  <si>
    <t>Část A) Statika, geodetické zaměření, měření teplot, výpočty, analýzy, varianty rekonstrukce</t>
  </si>
  <si>
    <t>Poznámka</t>
  </si>
  <si>
    <t xml:space="preserve">Zpracování variant rekonstrukce mostu </t>
  </si>
  <si>
    <r>
      <t xml:space="preserve">   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</t>
    </r>
  </si>
  <si>
    <t>Statické výpočty a posouzení statické spolehlivosti a zatížitelnosti mostu</t>
  </si>
  <si>
    <t>Ćást C) Stavebně historický průzkum  a Ostatní související náklady</t>
  </si>
  <si>
    <t>STATIKA CELKEM</t>
  </si>
  <si>
    <t>GEODÉZIE CELKEM</t>
  </si>
  <si>
    <t xml:space="preserve">TEPLOTA CELKEM </t>
  </si>
  <si>
    <t xml:space="preserve">VÝPOČTY CELKEM </t>
  </si>
  <si>
    <t>Nabídková cena celkem za část A)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</si>
</sst>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8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u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1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3" fillId="0" borderId="4" xfId="0" applyFont="1" applyBorder="1" applyAlignment="1">
      <alignment horizontal="justify" vertical="center"/>
    </xf>
    <xf numFmtId="0" fontId="4" fillId="0" borderId="24" xfId="0" applyFont="1" applyBorder="1" applyAlignment="1">
      <alignment vertical="center" wrapText="1"/>
    </xf>
    <xf numFmtId="0" fontId="3" fillId="0" borderId="21" xfId="0" applyFont="1" applyBorder="1" applyAlignment="1">
      <alignment horizontal="justify" vertical="center"/>
    </xf>
    <xf numFmtId="0" fontId="10" fillId="0" borderId="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1" fillId="0" borderId="22" xfId="0" applyFont="1" applyBorder="1" applyAlignment="1">
      <alignment horizontal="justify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0" fontId="4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Alignment="1"/>
    <xf numFmtId="3" fontId="0" fillId="0" borderId="0" xfId="0" applyNumberFormat="1" applyFill="1" applyAlignment="1"/>
    <xf numFmtId="0" fontId="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2" xfId="0" applyFont="1" applyFill="1" applyBorder="1" applyAlignment="1">
      <alignment horizontal="justify" vertical="center"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/>
    </xf>
    <xf numFmtId="3" fontId="1" fillId="0" borderId="0" xfId="0" applyNumberFormat="1" applyFont="1"/>
    <xf numFmtId="3" fontId="4" fillId="0" borderId="29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wrapText="1"/>
    </xf>
    <xf numFmtId="0" fontId="4" fillId="0" borderId="28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justify" vertical="center"/>
    </xf>
    <xf numFmtId="0" fontId="2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justify" vertical="center"/>
    </xf>
    <xf numFmtId="0" fontId="2" fillId="0" borderId="37" xfId="0" applyFont="1" applyFill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/>
    <xf numFmtId="0" fontId="5" fillId="0" borderId="3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164" fontId="10" fillId="0" borderId="41" xfId="0" applyNumberFormat="1" applyFont="1" applyBorder="1" applyAlignment="1">
      <alignment horizontal="center" vertical="center" wrapText="1"/>
    </xf>
    <xf numFmtId="0" fontId="15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justify" vertical="center"/>
    </xf>
    <xf numFmtId="3" fontId="1" fillId="0" borderId="2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justify" vertical="center"/>
    </xf>
    <xf numFmtId="3" fontId="4" fillId="0" borderId="30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5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8"/>
  <sheetViews>
    <sheetView tabSelected="1" view="pageBreakPreview" zoomScale="60" zoomScaleNormal="80" workbookViewId="0">
      <selection activeCell="D12" sqref="D12"/>
    </sheetView>
  </sheetViews>
  <sheetFormatPr defaultRowHeight="15" x14ac:dyDescent="0.25"/>
  <cols>
    <col min="1" max="1" width="11.28515625" customWidth="1"/>
    <col min="2" max="2" width="65.7109375" customWidth="1"/>
    <col min="3" max="3" width="24.5703125" style="116" customWidth="1"/>
  </cols>
  <sheetData>
    <row r="1" spans="2:3" ht="167.25" customHeight="1" thickBot="1" x14ac:dyDescent="0.3"/>
    <row r="2" spans="2:3" ht="68.25" customHeight="1" thickBot="1" x14ac:dyDescent="0.3">
      <c r="B2" s="131" t="s">
        <v>92</v>
      </c>
      <c r="C2" s="132"/>
    </row>
    <row r="3" spans="2:3" s="16" customFormat="1" ht="42.75" customHeight="1" thickBot="1" x14ac:dyDescent="0.35">
      <c r="B3" s="18" t="s">
        <v>32</v>
      </c>
      <c r="C3" s="111" t="s">
        <v>17</v>
      </c>
    </row>
    <row r="4" spans="2:3" s="16" customFormat="1" ht="76.5" customHeight="1" x14ac:dyDescent="0.3">
      <c r="B4" s="85" t="s">
        <v>130</v>
      </c>
      <c r="C4" s="112">
        <f>'Část A -Statika'!H32</f>
        <v>0</v>
      </c>
    </row>
    <row r="5" spans="2:3" s="16" customFormat="1" ht="69" customHeight="1" x14ac:dyDescent="0.3">
      <c r="B5" s="17" t="s">
        <v>100</v>
      </c>
      <c r="C5" s="113">
        <f>'Část B - Diagnostika'!G30</f>
        <v>0</v>
      </c>
    </row>
    <row r="6" spans="2:3" ht="76.5" customHeight="1" thickBot="1" x14ac:dyDescent="0.3">
      <c r="B6" s="19" t="s">
        <v>135</v>
      </c>
      <c r="C6" s="113">
        <f>'Část C - Ostatní náklady'!G13</f>
        <v>0</v>
      </c>
    </row>
    <row r="7" spans="2:3" ht="61.5" customHeight="1" thickBot="1" x14ac:dyDescent="0.3">
      <c r="B7" s="21" t="s">
        <v>93</v>
      </c>
      <c r="C7" s="114">
        <f>SUM(C4:C6)</f>
        <v>0</v>
      </c>
    </row>
    <row r="8" spans="2:3" ht="57" customHeight="1" thickBot="1" x14ac:dyDescent="0.3">
      <c r="B8" s="20"/>
      <c r="C8" s="115"/>
    </row>
  </sheetData>
  <mergeCells count="1">
    <mergeCell ref="B2:C2"/>
  </mergeCells>
  <pageMargins left="0.70866141732283472" right="0.70866141732283472" top="0.78740157480314965" bottom="0.78740157480314965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view="pageBreakPreview" topLeftCell="A25" zoomScaleNormal="100" zoomScaleSheetLayoutView="100" workbookViewId="0">
      <selection activeCell="I9" sqref="I9"/>
    </sheetView>
  </sheetViews>
  <sheetFormatPr defaultRowHeight="15.75" x14ac:dyDescent="0.25"/>
  <cols>
    <col min="1" max="1" width="1.42578125" customWidth="1"/>
    <col min="2" max="2" width="7.140625" customWidth="1"/>
    <col min="3" max="3" width="5.28515625" customWidth="1"/>
    <col min="4" max="4" width="33.140625" customWidth="1"/>
    <col min="5" max="5" width="10.42578125" customWidth="1"/>
    <col min="6" max="6" width="11.42578125" style="1" customWidth="1"/>
    <col min="7" max="7" width="13.85546875" style="1" bestFit="1" customWidth="1"/>
    <col min="8" max="8" width="17.140625" style="1" customWidth="1"/>
    <col min="9" max="9" width="51.28515625" style="1" customWidth="1"/>
    <col min="10" max="10" width="10.28515625" customWidth="1"/>
    <col min="11" max="11" width="9.140625" style="55"/>
  </cols>
  <sheetData>
    <row r="1" spans="2:11" ht="7.5" customHeight="1" thickBot="1" x14ac:dyDescent="0.3"/>
    <row r="2" spans="2:11" s="44" customFormat="1" ht="26.25" thickBot="1" x14ac:dyDescent="0.4">
      <c r="B2" s="138" t="s">
        <v>34</v>
      </c>
      <c r="C2" s="139"/>
      <c r="D2" s="139"/>
      <c r="E2" s="139"/>
      <c r="F2" s="139"/>
      <c r="G2" s="139"/>
      <c r="H2" s="139"/>
      <c r="I2" s="140"/>
      <c r="K2" s="45"/>
    </row>
    <row r="3" spans="2:11" s="44" customFormat="1" ht="42.75" customHeight="1" thickBot="1" x14ac:dyDescent="0.35">
      <c r="B3" s="46" t="s">
        <v>33</v>
      </c>
      <c r="C3" s="136" t="s">
        <v>12</v>
      </c>
      <c r="D3" s="137"/>
      <c r="E3" s="47" t="s">
        <v>23</v>
      </c>
      <c r="F3" s="47" t="s">
        <v>24</v>
      </c>
      <c r="G3" s="47" t="s">
        <v>18</v>
      </c>
      <c r="H3" s="47" t="s">
        <v>17</v>
      </c>
      <c r="I3" s="96" t="s">
        <v>131</v>
      </c>
      <c r="K3" s="45"/>
    </row>
    <row r="4" spans="2:11" s="49" customFormat="1" ht="56.25" customHeight="1" x14ac:dyDescent="0.25">
      <c r="B4" s="48">
        <v>1</v>
      </c>
      <c r="C4" s="141" t="s">
        <v>49</v>
      </c>
      <c r="D4" s="142"/>
      <c r="E4" s="142"/>
      <c r="F4" s="142"/>
      <c r="G4" s="142"/>
      <c r="H4" s="143"/>
      <c r="I4" s="95" t="s">
        <v>50</v>
      </c>
      <c r="K4" s="50"/>
    </row>
    <row r="5" spans="2:11" s="49" customFormat="1" ht="56.25" customHeight="1" x14ac:dyDescent="0.25">
      <c r="B5" s="149"/>
      <c r="C5" s="51" t="s">
        <v>19</v>
      </c>
      <c r="D5" s="41" t="s">
        <v>71</v>
      </c>
      <c r="E5" s="40" t="s">
        <v>7</v>
      </c>
      <c r="F5" s="42">
        <v>1</v>
      </c>
      <c r="G5" s="43">
        <v>0</v>
      </c>
      <c r="H5" s="43">
        <f>F5*G5</f>
        <v>0</v>
      </c>
      <c r="I5" s="65" t="s">
        <v>75</v>
      </c>
      <c r="K5" s="50"/>
    </row>
    <row r="6" spans="2:11" s="49" customFormat="1" ht="75" customHeight="1" x14ac:dyDescent="0.25">
      <c r="B6" s="150"/>
      <c r="C6" s="51" t="s">
        <v>74</v>
      </c>
      <c r="D6" s="41" t="s">
        <v>72</v>
      </c>
      <c r="E6" s="40" t="s">
        <v>44</v>
      </c>
      <c r="F6" s="42">
        <v>8</v>
      </c>
      <c r="G6" s="43">
        <v>0</v>
      </c>
      <c r="H6" s="43">
        <f t="shared" ref="H6:H13" si="0">F6*G6</f>
        <v>0</v>
      </c>
      <c r="I6" s="65" t="s">
        <v>73</v>
      </c>
      <c r="K6" s="50"/>
    </row>
    <row r="7" spans="2:11" s="49" customFormat="1" ht="56.25" customHeight="1" x14ac:dyDescent="0.25">
      <c r="B7" s="150"/>
      <c r="C7" s="51" t="s">
        <v>36</v>
      </c>
      <c r="D7" s="41" t="s">
        <v>38</v>
      </c>
      <c r="E7" s="40" t="s">
        <v>44</v>
      </c>
      <c r="F7" s="42">
        <v>8</v>
      </c>
      <c r="G7" s="43">
        <v>0</v>
      </c>
      <c r="H7" s="43">
        <f t="shared" si="0"/>
        <v>0</v>
      </c>
      <c r="I7" s="65" t="s">
        <v>51</v>
      </c>
      <c r="K7" s="50"/>
    </row>
    <row r="8" spans="2:11" s="49" customFormat="1" ht="75" customHeight="1" x14ac:dyDescent="0.25">
      <c r="B8" s="150"/>
      <c r="C8" s="51" t="s">
        <v>89</v>
      </c>
      <c r="D8" s="53" t="s">
        <v>53</v>
      </c>
      <c r="E8" s="40" t="s">
        <v>55</v>
      </c>
      <c r="F8" s="42">
        <v>8</v>
      </c>
      <c r="G8" s="43">
        <v>0</v>
      </c>
      <c r="H8" s="43">
        <f t="shared" si="0"/>
        <v>0</v>
      </c>
      <c r="I8" s="65" t="s">
        <v>57</v>
      </c>
      <c r="K8" s="50"/>
    </row>
    <row r="9" spans="2:11" s="49" customFormat="1" ht="75" customHeight="1" x14ac:dyDescent="0.25">
      <c r="B9" s="150"/>
      <c r="C9" s="51" t="s">
        <v>37</v>
      </c>
      <c r="D9" s="53" t="s">
        <v>56</v>
      </c>
      <c r="E9" s="40" t="s">
        <v>54</v>
      </c>
      <c r="F9" s="42">
        <v>3</v>
      </c>
      <c r="G9" s="43">
        <v>0</v>
      </c>
      <c r="H9" s="43">
        <f t="shared" si="0"/>
        <v>0</v>
      </c>
      <c r="I9" s="65" t="s">
        <v>59</v>
      </c>
      <c r="K9" s="50"/>
    </row>
    <row r="10" spans="2:11" s="49" customFormat="1" ht="75" customHeight="1" x14ac:dyDescent="0.25">
      <c r="B10" s="150"/>
      <c r="C10" s="51" t="s">
        <v>39</v>
      </c>
      <c r="D10" s="53" t="s">
        <v>58</v>
      </c>
      <c r="E10" s="40" t="s">
        <v>54</v>
      </c>
      <c r="F10" s="42">
        <v>3</v>
      </c>
      <c r="G10" s="43">
        <v>0</v>
      </c>
      <c r="H10" s="43">
        <f t="shared" si="0"/>
        <v>0</v>
      </c>
      <c r="I10" s="65" t="s">
        <v>60</v>
      </c>
      <c r="K10" s="50"/>
    </row>
    <row r="11" spans="2:11" s="49" customFormat="1" ht="75" customHeight="1" x14ac:dyDescent="0.25">
      <c r="B11" s="150"/>
      <c r="C11" s="51" t="s">
        <v>40</v>
      </c>
      <c r="D11" s="53" t="s">
        <v>62</v>
      </c>
      <c r="E11" s="40" t="s">
        <v>61</v>
      </c>
      <c r="F11" s="42">
        <v>3</v>
      </c>
      <c r="G11" s="43">
        <v>0</v>
      </c>
      <c r="H11" s="43">
        <f t="shared" si="0"/>
        <v>0</v>
      </c>
      <c r="I11" s="65" t="s">
        <v>63</v>
      </c>
      <c r="K11" s="50"/>
    </row>
    <row r="12" spans="2:11" s="49" customFormat="1" ht="75" customHeight="1" x14ac:dyDescent="0.25">
      <c r="B12" s="150"/>
      <c r="C12" s="51" t="s">
        <v>42</v>
      </c>
      <c r="D12" s="41" t="s">
        <v>41</v>
      </c>
      <c r="E12" s="40" t="s">
        <v>55</v>
      </c>
      <c r="F12" s="42">
        <f>F7+F8+F9*2+F10*2+F11*2</f>
        <v>34</v>
      </c>
      <c r="G12" s="43">
        <v>0</v>
      </c>
      <c r="H12" s="43">
        <f t="shared" si="0"/>
        <v>0</v>
      </c>
      <c r="I12" s="65" t="s">
        <v>52</v>
      </c>
      <c r="K12" s="50"/>
    </row>
    <row r="13" spans="2:11" s="49" customFormat="1" ht="56.25" customHeight="1" x14ac:dyDescent="0.25">
      <c r="B13" s="151"/>
      <c r="C13" s="51" t="s">
        <v>90</v>
      </c>
      <c r="D13" s="41" t="s">
        <v>43</v>
      </c>
      <c r="E13" s="40" t="s">
        <v>7</v>
      </c>
      <c r="F13" s="42">
        <v>1</v>
      </c>
      <c r="G13" s="43">
        <v>0</v>
      </c>
      <c r="H13" s="43">
        <f t="shared" si="0"/>
        <v>0</v>
      </c>
      <c r="I13" s="65" t="s">
        <v>45</v>
      </c>
      <c r="J13" s="50"/>
      <c r="K13" s="50"/>
    </row>
    <row r="14" spans="2:11" s="49" customFormat="1" ht="56.25" customHeight="1" x14ac:dyDescent="0.25">
      <c r="B14" s="92"/>
      <c r="C14" s="97"/>
      <c r="D14" s="98" t="s">
        <v>136</v>
      </c>
      <c r="E14" s="99"/>
      <c r="F14" s="100"/>
      <c r="G14" s="101"/>
      <c r="H14" s="102">
        <f>SUM(H5:H13)</f>
        <v>0</v>
      </c>
      <c r="I14" s="65"/>
      <c r="J14" s="50"/>
      <c r="K14" s="50"/>
    </row>
    <row r="15" spans="2:11" s="49" customFormat="1" ht="53.25" customHeight="1" x14ac:dyDescent="0.25">
      <c r="B15" s="52">
        <v>2</v>
      </c>
      <c r="C15" s="146" t="s">
        <v>16</v>
      </c>
      <c r="D15" s="147"/>
      <c r="E15" s="147"/>
      <c r="F15" s="147"/>
      <c r="G15" s="147"/>
      <c r="H15" s="148"/>
      <c r="I15" s="65" t="s">
        <v>94</v>
      </c>
      <c r="K15" s="50"/>
    </row>
    <row r="16" spans="2:11" s="49" customFormat="1" ht="51.75" customHeight="1" x14ac:dyDescent="0.25">
      <c r="B16" s="145"/>
      <c r="C16" s="51" t="s">
        <v>101</v>
      </c>
      <c r="D16" s="41" t="s">
        <v>46</v>
      </c>
      <c r="E16" s="40" t="s">
        <v>44</v>
      </c>
      <c r="F16" s="42">
        <v>8</v>
      </c>
      <c r="G16" s="43">
        <v>0</v>
      </c>
      <c r="H16" s="43">
        <f>F16*G16</f>
        <v>0</v>
      </c>
      <c r="I16" s="65" t="s">
        <v>64</v>
      </c>
      <c r="J16" s="108"/>
      <c r="K16" s="50"/>
    </row>
    <row r="17" spans="2:11" s="49" customFormat="1" ht="51.75" customHeight="1" x14ac:dyDescent="0.25">
      <c r="B17" s="145"/>
      <c r="C17" s="51" t="s">
        <v>102</v>
      </c>
      <c r="D17" s="54" t="s">
        <v>97</v>
      </c>
      <c r="E17" s="40" t="s">
        <v>44</v>
      </c>
      <c r="F17" s="42">
        <v>8</v>
      </c>
      <c r="G17" s="43">
        <v>0</v>
      </c>
      <c r="H17" s="43">
        <f>F17*G17</f>
        <v>0</v>
      </c>
      <c r="I17" s="65" t="s">
        <v>47</v>
      </c>
      <c r="K17" s="50"/>
    </row>
    <row r="18" spans="2:11" s="49" customFormat="1" ht="69" customHeight="1" x14ac:dyDescent="0.25">
      <c r="B18" s="145"/>
      <c r="C18" s="51" t="s">
        <v>103</v>
      </c>
      <c r="D18" s="41" t="s">
        <v>65</v>
      </c>
      <c r="E18" s="40" t="s">
        <v>44</v>
      </c>
      <c r="F18" s="42">
        <v>10</v>
      </c>
      <c r="G18" s="43">
        <v>0</v>
      </c>
      <c r="H18" s="43">
        <f>F18*G18</f>
        <v>0</v>
      </c>
      <c r="I18" s="65" t="s">
        <v>48</v>
      </c>
      <c r="J18" s="108"/>
      <c r="K18" s="50"/>
    </row>
    <row r="19" spans="2:11" s="49" customFormat="1" ht="69" customHeight="1" x14ac:dyDescent="0.25">
      <c r="B19" s="93"/>
      <c r="C19" s="103"/>
      <c r="D19" s="104" t="s">
        <v>137</v>
      </c>
      <c r="E19" s="105"/>
      <c r="F19" s="94"/>
      <c r="G19" s="106"/>
      <c r="H19" s="107">
        <f>SUM(H16:H18)</f>
        <v>0</v>
      </c>
      <c r="I19" s="66"/>
      <c r="K19" s="50"/>
    </row>
    <row r="20" spans="2:11" s="49" customFormat="1" ht="69" customHeight="1" x14ac:dyDescent="0.25">
      <c r="B20" s="64">
        <v>3</v>
      </c>
      <c r="C20" s="152" t="s">
        <v>95</v>
      </c>
      <c r="D20" s="153"/>
      <c r="E20" s="153"/>
      <c r="F20" s="153"/>
      <c r="G20" s="153"/>
      <c r="H20" s="154"/>
      <c r="I20" s="66" t="s">
        <v>96</v>
      </c>
      <c r="K20" s="50"/>
    </row>
    <row r="21" spans="2:11" s="49" customFormat="1" ht="110.25" x14ac:dyDescent="0.25">
      <c r="B21" s="155"/>
      <c r="C21" s="51" t="s">
        <v>104</v>
      </c>
      <c r="D21" s="41" t="s">
        <v>76</v>
      </c>
      <c r="E21" s="40" t="s">
        <v>7</v>
      </c>
      <c r="F21" s="42">
        <v>21</v>
      </c>
      <c r="G21" s="43">
        <v>0</v>
      </c>
      <c r="H21" s="43">
        <f>F21*G21</f>
        <v>0</v>
      </c>
      <c r="I21" s="65" t="s">
        <v>77</v>
      </c>
      <c r="K21" s="50"/>
    </row>
    <row r="22" spans="2:11" s="49" customFormat="1" ht="69" customHeight="1" x14ac:dyDescent="0.25">
      <c r="B22" s="155"/>
      <c r="C22" s="51" t="s">
        <v>105</v>
      </c>
      <c r="D22" s="41" t="s">
        <v>98</v>
      </c>
      <c r="E22" s="40" t="s">
        <v>78</v>
      </c>
      <c r="F22" s="42">
        <v>107</v>
      </c>
      <c r="G22" s="43">
        <v>0</v>
      </c>
      <c r="H22" s="43">
        <f>F22*G22</f>
        <v>0</v>
      </c>
      <c r="I22" s="65" t="s">
        <v>79</v>
      </c>
      <c r="K22" s="50"/>
    </row>
    <row r="23" spans="2:11" s="49" customFormat="1" ht="69" customHeight="1" x14ac:dyDescent="0.25">
      <c r="B23" s="155"/>
      <c r="C23" s="51" t="s">
        <v>106</v>
      </c>
      <c r="D23" s="41" t="s">
        <v>80</v>
      </c>
      <c r="E23" s="40" t="s">
        <v>7</v>
      </c>
      <c r="F23" s="42">
        <v>5</v>
      </c>
      <c r="G23" s="43">
        <v>0</v>
      </c>
      <c r="H23" s="43">
        <f>F23*G23</f>
        <v>0</v>
      </c>
      <c r="I23" s="65" t="s">
        <v>124</v>
      </c>
      <c r="K23" s="50"/>
    </row>
    <row r="24" spans="2:11" s="49" customFormat="1" ht="69" customHeight="1" x14ac:dyDescent="0.25">
      <c r="B24" s="93"/>
      <c r="C24" s="103"/>
      <c r="D24" s="104" t="s">
        <v>138</v>
      </c>
      <c r="E24" s="105"/>
      <c r="F24" s="94"/>
      <c r="G24" s="106"/>
      <c r="H24" s="107">
        <f>SUM(H21:H23)</f>
        <v>0</v>
      </c>
      <c r="I24" s="91"/>
      <c r="K24" s="50"/>
    </row>
    <row r="25" spans="2:11" s="49" customFormat="1" ht="69" customHeight="1" x14ac:dyDescent="0.25">
      <c r="B25" s="90">
        <v>4</v>
      </c>
      <c r="C25" s="156" t="s">
        <v>134</v>
      </c>
      <c r="D25" s="157"/>
      <c r="E25" s="157"/>
      <c r="F25" s="157"/>
      <c r="G25" s="157"/>
      <c r="H25" s="158"/>
      <c r="I25" s="91"/>
      <c r="K25" s="50"/>
    </row>
    <row r="26" spans="2:11" s="49" customFormat="1" ht="47.25" x14ac:dyDescent="0.25">
      <c r="B26" s="159"/>
      <c r="C26" s="51" t="s">
        <v>20</v>
      </c>
      <c r="D26" s="41" t="s">
        <v>81</v>
      </c>
      <c r="E26" s="40" t="s">
        <v>7</v>
      </c>
      <c r="F26" s="42">
        <v>4</v>
      </c>
      <c r="G26" s="43">
        <v>0</v>
      </c>
      <c r="H26" s="43">
        <f>F26*G26</f>
        <v>0</v>
      </c>
      <c r="I26" s="67" t="s">
        <v>82</v>
      </c>
      <c r="J26" s="108"/>
      <c r="K26" s="50"/>
    </row>
    <row r="27" spans="2:11" s="49" customFormat="1" ht="63" x14ac:dyDescent="0.25">
      <c r="B27" s="159"/>
      <c r="C27" s="51" t="s">
        <v>21</v>
      </c>
      <c r="D27" s="41" t="s">
        <v>83</v>
      </c>
      <c r="E27" s="40" t="s">
        <v>7</v>
      </c>
      <c r="F27" s="42">
        <v>1</v>
      </c>
      <c r="G27" s="43">
        <v>0</v>
      </c>
      <c r="H27" s="43">
        <f>F27*G27</f>
        <v>0</v>
      </c>
      <c r="I27" s="67" t="s">
        <v>84</v>
      </c>
      <c r="J27" s="108"/>
      <c r="K27" s="50"/>
    </row>
    <row r="28" spans="2:11" s="49" customFormat="1" ht="47.25" x14ac:dyDescent="0.25">
      <c r="B28" s="159"/>
      <c r="C28" s="51" t="s">
        <v>22</v>
      </c>
      <c r="D28" s="41" t="s">
        <v>85</v>
      </c>
      <c r="E28" s="40" t="s">
        <v>7</v>
      </c>
      <c r="F28" s="42">
        <v>1</v>
      </c>
      <c r="G28" s="43">
        <v>0</v>
      </c>
      <c r="H28" s="43">
        <f>F28*G28</f>
        <v>0</v>
      </c>
      <c r="I28" s="67" t="s">
        <v>87</v>
      </c>
      <c r="J28" s="108"/>
      <c r="K28" s="50"/>
    </row>
    <row r="29" spans="2:11" s="49" customFormat="1" ht="63" x14ac:dyDescent="0.25">
      <c r="B29" s="159"/>
      <c r="C29" s="51" t="s">
        <v>107</v>
      </c>
      <c r="D29" s="41" t="s">
        <v>86</v>
      </c>
      <c r="E29" s="40" t="s">
        <v>7</v>
      </c>
      <c r="F29" s="42">
        <v>1</v>
      </c>
      <c r="G29" s="43">
        <v>0</v>
      </c>
      <c r="H29" s="43">
        <f t="shared" ref="H29:H30" si="1">F29*G29</f>
        <v>0</v>
      </c>
      <c r="I29" s="67" t="s">
        <v>88</v>
      </c>
      <c r="J29" s="108"/>
      <c r="K29" s="50"/>
    </row>
    <row r="30" spans="2:11" s="49" customFormat="1" ht="32.25" thickBot="1" x14ac:dyDescent="0.3">
      <c r="B30" s="160"/>
      <c r="C30" s="51" t="s">
        <v>108</v>
      </c>
      <c r="D30" s="41" t="s">
        <v>129</v>
      </c>
      <c r="E30" s="40" t="s">
        <v>7</v>
      </c>
      <c r="F30" s="42">
        <v>1</v>
      </c>
      <c r="G30" s="43">
        <v>0</v>
      </c>
      <c r="H30" s="43">
        <f t="shared" si="1"/>
        <v>0</v>
      </c>
      <c r="I30" s="67" t="s">
        <v>132</v>
      </c>
      <c r="J30" s="108"/>
    </row>
    <row r="31" spans="2:11" s="49" customFormat="1" ht="54.75" customHeight="1" thickBot="1" x14ac:dyDescent="0.3">
      <c r="B31" s="109"/>
      <c r="C31" s="117"/>
      <c r="D31" s="118" t="s">
        <v>139</v>
      </c>
      <c r="E31" s="119"/>
      <c r="F31" s="120"/>
      <c r="G31" s="121"/>
      <c r="H31" s="121">
        <f>SUM(H26:H30)</f>
        <v>0</v>
      </c>
      <c r="I31" s="122"/>
      <c r="J31" s="108"/>
    </row>
    <row r="32" spans="2:11" s="49" customFormat="1" ht="21" thickBot="1" x14ac:dyDescent="0.3">
      <c r="B32" s="133" t="s">
        <v>140</v>
      </c>
      <c r="C32" s="134"/>
      <c r="D32" s="134"/>
      <c r="E32" s="134"/>
      <c r="F32" s="135"/>
      <c r="G32" s="123"/>
      <c r="H32" s="124">
        <f>H14+H19+H24+H31</f>
        <v>0</v>
      </c>
      <c r="I32" s="125"/>
    </row>
    <row r="33" spans="2:11" ht="33.75" customHeight="1" x14ac:dyDescent="0.25">
      <c r="B33" s="14"/>
      <c r="C33" s="11"/>
      <c r="D33" s="144"/>
      <c r="E33" s="144"/>
      <c r="F33" s="144"/>
      <c r="G33" s="144"/>
      <c r="H33" s="144"/>
      <c r="I33" s="144"/>
      <c r="K33"/>
    </row>
    <row r="35" spans="2:11" x14ac:dyDescent="0.25">
      <c r="B35" s="1"/>
      <c r="F35"/>
      <c r="G35"/>
      <c r="H35" s="55"/>
      <c r="I35"/>
      <c r="K35"/>
    </row>
    <row r="36" spans="2:11" x14ac:dyDescent="0.25">
      <c r="B36" s="1"/>
      <c r="F36"/>
      <c r="G36"/>
      <c r="H36" s="55"/>
      <c r="I36"/>
      <c r="K36"/>
    </row>
    <row r="37" spans="2:11" x14ac:dyDescent="0.25">
      <c r="B37" s="1"/>
      <c r="F37"/>
      <c r="G37"/>
      <c r="H37" s="55"/>
      <c r="I37"/>
      <c r="K37"/>
    </row>
    <row r="38" spans="2:11" x14ac:dyDescent="0.25">
      <c r="B38" s="1"/>
      <c r="F38"/>
      <c r="G38"/>
      <c r="H38" s="55"/>
      <c r="I38"/>
      <c r="K38"/>
    </row>
  </sheetData>
  <mergeCells count="12">
    <mergeCell ref="B32:F32"/>
    <mergeCell ref="C3:D3"/>
    <mergeCell ref="B2:I2"/>
    <mergeCell ref="C4:H4"/>
    <mergeCell ref="D33:I33"/>
    <mergeCell ref="B16:B18"/>
    <mergeCell ref="C15:H15"/>
    <mergeCell ref="B5:B13"/>
    <mergeCell ref="C20:H20"/>
    <mergeCell ref="B21:B23"/>
    <mergeCell ref="C25:H25"/>
    <mergeCell ref="B26:B30"/>
  </mergeCells>
  <pageMargins left="0.70866141732283472" right="0.70866141732283472" top="0.78740157480314965" bottom="0.78740157480314965" header="0.31496062992125984" footer="0.31496062992125984"/>
  <pageSetup paperSize="9" scale="5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view="pageBreakPreview" topLeftCell="A22" zoomScaleNormal="100" zoomScaleSheetLayoutView="100" workbookViewId="0">
      <selection activeCell="O23" sqref="O23"/>
    </sheetView>
  </sheetViews>
  <sheetFormatPr defaultRowHeight="15.75" x14ac:dyDescent="0.25"/>
  <cols>
    <col min="1" max="1" width="1.42578125" customWidth="1"/>
    <col min="2" max="2" width="5.28515625" customWidth="1"/>
    <col min="3" max="3" width="59.28515625" customWidth="1"/>
    <col min="4" max="4" width="11.85546875" customWidth="1"/>
    <col min="5" max="5" width="11.42578125" style="1" customWidth="1"/>
    <col min="6" max="6" width="10.140625" style="68" bestFit="1" customWidth="1"/>
    <col min="7" max="7" width="12.7109375" style="68" bestFit="1" customWidth="1"/>
  </cols>
  <sheetData>
    <row r="1" spans="2:7" ht="7.5" customHeight="1" thickBot="1" x14ac:dyDescent="0.3"/>
    <row r="2" spans="2:7" ht="58.5" customHeight="1" thickBot="1" x14ac:dyDescent="0.3">
      <c r="B2" s="131" t="s">
        <v>128</v>
      </c>
      <c r="C2" s="166"/>
      <c r="D2" s="166"/>
      <c r="E2" s="166"/>
      <c r="F2" s="166"/>
      <c r="G2" s="132"/>
    </row>
    <row r="3" spans="2:7" ht="57" thickBot="1" x14ac:dyDescent="0.35">
      <c r="B3" s="12" t="s">
        <v>33</v>
      </c>
      <c r="C3" s="79" t="s">
        <v>12</v>
      </c>
      <c r="D3" s="13" t="s">
        <v>23</v>
      </c>
      <c r="E3" s="13" t="s">
        <v>24</v>
      </c>
      <c r="F3" s="69" t="s">
        <v>18</v>
      </c>
      <c r="G3" s="126" t="s">
        <v>17</v>
      </c>
    </row>
    <row r="4" spans="2:7" ht="25.5" customHeight="1" thickBot="1" x14ac:dyDescent="0.35">
      <c r="B4" s="3"/>
      <c r="C4" s="161" t="s">
        <v>14</v>
      </c>
      <c r="D4" s="162"/>
      <c r="E4" s="162"/>
      <c r="F4" s="162"/>
      <c r="G4" s="163"/>
    </row>
    <row r="5" spans="2:7" s="5" customFormat="1" ht="30" customHeight="1" x14ac:dyDescent="0.25">
      <c r="B5" s="37">
        <v>1</v>
      </c>
      <c r="C5" s="38" t="s">
        <v>10</v>
      </c>
      <c r="D5" s="9" t="s">
        <v>7</v>
      </c>
      <c r="E5" s="10">
        <v>1</v>
      </c>
      <c r="F5" s="70">
        <v>0</v>
      </c>
      <c r="G5" s="127">
        <f>F5*E5</f>
        <v>0</v>
      </c>
    </row>
    <row r="6" spans="2:7" s="5" customFormat="1" ht="24" customHeight="1" x14ac:dyDescent="0.25">
      <c r="B6" s="33">
        <v>2</v>
      </c>
      <c r="C6" s="6" t="s">
        <v>5</v>
      </c>
      <c r="D6" s="15" t="s">
        <v>7</v>
      </c>
      <c r="E6" s="4">
        <v>1</v>
      </c>
      <c r="F6" s="70">
        <v>0</v>
      </c>
      <c r="G6" s="128">
        <f t="shared" ref="G6:G20" si="0">F6*E6</f>
        <v>0</v>
      </c>
    </row>
    <row r="7" spans="2:7" s="5" customFormat="1" ht="24" customHeight="1" x14ac:dyDescent="0.25">
      <c r="B7" s="33">
        <v>3</v>
      </c>
      <c r="C7" s="6" t="s">
        <v>0</v>
      </c>
      <c r="D7" s="15" t="s">
        <v>7</v>
      </c>
      <c r="E7" s="4">
        <v>4</v>
      </c>
      <c r="F7" s="70">
        <v>0</v>
      </c>
      <c r="G7" s="128">
        <f t="shared" si="0"/>
        <v>0</v>
      </c>
    </row>
    <row r="8" spans="2:7" s="5" customFormat="1" ht="33.75" customHeight="1" x14ac:dyDescent="0.25">
      <c r="B8" s="33">
        <v>4</v>
      </c>
      <c r="C8" s="6" t="s">
        <v>11</v>
      </c>
      <c r="D8" s="15" t="s">
        <v>7</v>
      </c>
      <c r="E8" s="4">
        <v>4</v>
      </c>
      <c r="F8" s="70">
        <v>0</v>
      </c>
      <c r="G8" s="128">
        <f t="shared" si="0"/>
        <v>0</v>
      </c>
    </row>
    <row r="9" spans="2:7" s="5" customFormat="1" ht="33.75" customHeight="1" x14ac:dyDescent="0.25">
      <c r="B9" s="33">
        <v>5</v>
      </c>
      <c r="C9" s="6" t="s">
        <v>111</v>
      </c>
      <c r="D9" s="15" t="s">
        <v>7</v>
      </c>
      <c r="E9" s="4">
        <v>8</v>
      </c>
      <c r="F9" s="70">
        <v>0</v>
      </c>
      <c r="G9" s="128">
        <f t="shared" si="0"/>
        <v>0</v>
      </c>
    </row>
    <row r="10" spans="2:7" s="5" customFormat="1" ht="33.75" customHeight="1" x14ac:dyDescent="0.25">
      <c r="B10" s="33">
        <v>6</v>
      </c>
      <c r="C10" s="6" t="s">
        <v>112</v>
      </c>
      <c r="D10" s="15" t="s">
        <v>7</v>
      </c>
      <c r="E10" s="4">
        <v>8</v>
      </c>
      <c r="F10" s="70">
        <v>0</v>
      </c>
      <c r="G10" s="128">
        <f t="shared" si="0"/>
        <v>0</v>
      </c>
    </row>
    <row r="11" spans="2:7" s="5" customFormat="1" ht="24" customHeight="1" x14ac:dyDescent="0.25">
      <c r="B11" s="33">
        <v>7</v>
      </c>
      <c r="C11" s="6" t="s">
        <v>113</v>
      </c>
      <c r="D11" s="15" t="s">
        <v>7</v>
      </c>
      <c r="E11" s="4">
        <v>40</v>
      </c>
      <c r="F11" s="70">
        <v>0</v>
      </c>
      <c r="G11" s="128">
        <f t="shared" si="0"/>
        <v>0</v>
      </c>
    </row>
    <row r="12" spans="2:7" s="5" customFormat="1" ht="36" customHeight="1" x14ac:dyDescent="0.25">
      <c r="B12" s="33">
        <v>8</v>
      </c>
      <c r="C12" s="6" t="s">
        <v>114</v>
      </c>
      <c r="D12" s="15" t="s">
        <v>7</v>
      </c>
      <c r="E12" s="4">
        <v>20</v>
      </c>
      <c r="F12" s="70">
        <v>0</v>
      </c>
      <c r="G12" s="128">
        <f t="shared" si="0"/>
        <v>0</v>
      </c>
    </row>
    <row r="13" spans="2:7" s="5" customFormat="1" ht="24" customHeight="1" x14ac:dyDescent="0.25">
      <c r="B13" s="33">
        <v>9</v>
      </c>
      <c r="C13" s="6" t="s">
        <v>6</v>
      </c>
      <c r="D13" s="15" t="s">
        <v>7</v>
      </c>
      <c r="E13" s="4">
        <v>30</v>
      </c>
      <c r="F13" s="70">
        <v>0</v>
      </c>
      <c r="G13" s="128">
        <f t="shared" si="0"/>
        <v>0</v>
      </c>
    </row>
    <row r="14" spans="2:7" s="5" customFormat="1" ht="24" customHeight="1" x14ac:dyDescent="0.25">
      <c r="B14" s="33">
        <v>10</v>
      </c>
      <c r="C14" s="6" t="s">
        <v>4</v>
      </c>
      <c r="D14" s="15" t="s">
        <v>7</v>
      </c>
      <c r="E14" s="4">
        <v>10</v>
      </c>
      <c r="F14" s="70">
        <v>0</v>
      </c>
      <c r="G14" s="128">
        <f t="shared" si="0"/>
        <v>0</v>
      </c>
    </row>
    <row r="15" spans="2:7" s="5" customFormat="1" ht="24" customHeight="1" x14ac:dyDescent="0.25">
      <c r="B15" s="33">
        <v>11</v>
      </c>
      <c r="C15" s="6" t="s">
        <v>2</v>
      </c>
      <c r="D15" s="15" t="s">
        <v>7</v>
      </c>
      <c r="E15" s="4">
        <v>30</v>
      </c>
      <c r="F15" s="70">
        <v>0</v>
      </c>
      <c r="G15" s="128">
        <f t="shared" si="0"/>
        <v>0</v>
      </c>
    </row>
    <row r="16" spans="2:7" s="5" customFormat="1" ht="30" customHeight="1" x14ac:dyDescent="0.25">
      <c r="B16" s="33">
        <v>12</v>
      </c>
      <c r="C16" s="6" t="s">
        <v>69</v>
      </c>
      <c r="D16" s="15" t="s">
        <v>7</v>
      </c>
      <c r="E16" s="4">
        <v>1</v>
      </c>
      <c r="F16" s="70">
        <v>0</v>
      </c>
      <c r="G16" s="128">
        <f t="shared" si="0"/>
        <v>0</v>
      </c>
    </row>
    <row r="17" spans="2:7" s="5" customFormat="1" ht="24" customHeight="1" x14ac:dyDescent="0.25">
      <c r="B17" s="33">
        <v>13</v>
      </c>
      <c r="C17" s="6" t="s">
        <v>66</v>
      </c>
      <c r="D17" s="15" t="s">
        <v>7</v>
      </c>
      <c r="E17" s="4">
        <v>50</v>
      </c>
      <c r="F17" s="70">
        <v>0</v>
      </c>
      <c r="G17" s="128">
        <f t="shared" si="0"/>
        <v>0</v>
      </c>
    </row>
    <row r="18" spans="2:7" s="5" customFormat="1" ht="30.75" customHeight="1" x14ac:dyDescent="0.25">
      <c r="B18" s="33">
        <v>14</v>
      </c>
      <c r="C18" s="6" t="s">
        <v>109</v>
      </c>
      <c r="D18" s="15" t="s">
        <v>7</v>
      </c>
      <c r="E18" s="4">
        <v>1</v>
      </c>
      <c r="F18" s="70">
        <v>0</v>
      </c>
      <c r="G18" s="128">
        <f t="shared" si="0"/>
        <v>0</v>
      </c>
    </row>
    <row r="19" spans="2:7" s="5" customFormat="1" ht="24" customHeight="1" x14ac:dyDescent="0.25">
      <c r="B19" s="33">
        <v>15</v>
      </c>
      <c r="C19" s="6" t="s">
        <v>67</v>
      </c>
      <c r="D19" s="15" t="s">
        <v>7</v>
      </c>
      <c r="E19" s="4">
        <v>1</v>
      </c>
      <c r="F19" s="70">
        <v>0</v>
      </c>
      <c r="G19" s="128">
        <f t="shared" si="0"/>
        <v>0</v>
      </c>
    </row>
    <row r="20" spans="2:7" s="5" customFormat="1" ht="24" customHeight="1" thickBot="1" x14ac:dyDescent="0.3">
      <c r="B20" s="35">
        <v>16</v>
      </c>
      <c r="C20" s="36" t="s">
        <v>68</v>
      </c>
      <c r="D20" s="25" t="s">
        <v>7</v>
      </c>
      <c r="E20" s="26">
        <v>1</v>
      </c>
      <c r="F20" s="70">
        <v>0</v>
      </c>
      <c r="G20" s="129">
        <f t="shared" si="0"/>
        <v>0</v>
      </c>
    </row>
    <row r="21" spans="2:7" s="5" customFormat="1" ht="30" customHeight="1" thickBot="1" x14ac:dyDescent="0.3">
      <c r="B21" s="39"/>
      <c r="C21" s="164" t="s">
        <v>127</v>
      </c>
      <c r="D21" s="164"/>
      <c r="E21" s="164"/>
      <c r="F21" s="164"/>
      <c r="G21" s="165"/>
    </row>
    <row r="22" spans="2:7" s="5" customFormat="1" ht="30.75" customHeight="1" x14ac:dyDescent="0.25">
      <c r="B22" s="37">
        <v>17</v>
      </c>
      <c r="C22" s="38" t="s">
        <v>116</v>
      </c>
      <c r="D22" s="9" t="s">
        <v>7</v>
      </c>
      <c r="E22" s="10">
        <v>20</v>
      </c>
      <c r="F22" s="70">
        <v>0</v>
      </c>
      <c r="G22" s="127">
        <f>F22*E22</f>
        <v>0</v>
      </c>
    </row>
    <row r="23" spans="2:7" s="5" customFormat="1" ht="62.25" customHeight="1" x14ac:dyDescent="0.25">
      <c r="B23" s="37">
        <v>18</v>
      </c>
      <c r="C23" s="38" t="s">
        <v>115</v>
      </c>
      <c r="D23" s="9" t="s">
        <v>7</v>
      </c>
      <c r="E23" s="10">
        <v>1</v>
      </c>
      <c r="F23" s="70">
        <v>0</v>
      </c>
      <c r="G23" s="127">
        <f>F23*E23</f>
        <v>0</v>
      </c>
    </row>
    <row r="24" spans="2:7" s="5" customFormat="1" ht="20.25" customHeight="1" x14ac:dyDescent="0.25">
      <c r="B24" s="33">
        <v>19</v>
      </c>
      <c r="C24" s="6" t="s">
        <v>9</v>
      </c>
      <c r="D24" s="15" t="s">
        <v>7</v>
      </c>
      <c r="E24" s="4">
        <v>40</v>
      </c>
      <c r="F24" s="70">
        <v>0</v>
      </c>
      <c r="G24" s="128">
        <f t="shared" ref="G24:G29" si="1">F24*E24</f>
        <v>0</v>
      </c>
    </row>
    <row r="25" spans="2:7" s="5" customFormat="1" ht="20.25" customHeight="1" x14ac:dyDescent="0.25">
      <c r="B25" s="33">
        <v>20</v>
      </c>
      <c r="C25" s="6" t="s">
        <v>8</v>
      </c>
      <c r="D25" s="15" t="s">
        <v>7</v>
      </c>
      <c r="E25" s="4">
        <v>40</v>
      </c>
      <c r="F25" s="70">
        <v>0</v>
      </c>
      <c r="G25" s="128">
        <f t="shared" si="1"/>
        <v>0</v>
      </c>
    </row>
    <row r="26" spans="2:7" s="5" customFormat="1" ht="20.25" customHeight="1" x14ac:dyDescent="0.25">
      <c r="B26" s="33">
        <v>21</v>
      </c>
      <c r="C26" s="6" t="s">
        <v>1</v>
      </c>
      <c r="D26" s="15" t="s">
        <v>7</v>
      </c>
      <c r="E26" s="4">
        <v>40</v>
      </c>
      <c r="F26" s="70">
        <v>0</v>
      </c>
      <c r="G26" s="128">
        <f t="shared" si="1"/>
        <v>0</v>
      </c>
    </row>
    <row r="27" spans="2:7" s="5" customFormat="1" ht="20.25" customHeight="1" x14ac:dyDescent="0.25">
      <c r="B27" s="33">
        <v>22</v>
      </c>
      <c r="C27" s="7" t="s">
        <v>3</v>
      </c>
      <c r="D27" s="15" t="s">
        <v>7</v>
      </c>
      <c r="E27" s="4">
        <v>20</v>
      </c>
      <c r="F27" s="70">
        <v>0</v>
      </c>
      <c r="G27" s="128">
        <f t="shared" si="1"/>
        <v>0</v>
      </c>
    </row>
    <row r="28" spans="2:7" s="5" customFormat="1" ht="30" customHeight="1" x14ac:dyDescent="0.25">
      <c r="B28" s="33">
        <v>23</v>
      </c>
      <c r="C28" s="6" t="s">
        <v>15</v>
      </c>
      <c r="D28" s="15" t="s">
        <v>7</v>
      </c>
      <c r="E28" s="4">
        <v>30</v>
      </c>
      <c r="F28" s="70">
        <v>0</v>
      </c>
      <c r="G28" s="128">
        <f t="shared" si="1"/>
        <v>0</v>
      </c>
    </row>
    <row r="29" spans="2:7" s="5" customFormat="1" ht="31.5" customHeight="1" thickBot="1" x14ac:dyDescent="0.3">
      <c r="B29" s="35">
        <v>24</v>
      </c>
      <c r="C29" s="36" t="s">
        <v>25</v>
      </c>
      <c r="D29" s="25" t="s">
        <v>7</v>
      </c>
      <c r="E29" s="26">
        <v>1</v>
      </c>
      <c r="F29" s="70">
        <v>0</v>
      </c>
      <c r="G29" s="129">
        <f t="shared" si="1"/>
        <v>0</v>
      </c>
    </row>
    <row r="30" spans="2:7" ht="20.25" x14ac:dyDescent="0.25">
      <c r="B30" s="27"/>
      <c r="C30" s="28" t="s">
        <v>110</v>
      </c>
      <c r="D30" s="29"/>
      <c r="E30" s="30"/>
      <c r="F30" s="73"/>
      <c r="G30" s="130">
        <f>SUM(G22:G29,G5:G20)</f>
        <v>0</v>
      </c>
    </row>
    <row r="32" spans="2:7" x14ac:dyDescent="0.25">
      <c r="G32" s="75"/>
    </row>
  </sheetData>
  <mergeCells count="3">
    <mergeCell ref="C4:G4"/>
    <mergeCell ref="C21:G21"/>
    <mergeCell ref="B2:G2"/>
  </mergeCells>
  <pageMargins left="0.7" right="0.7" top="0.78740157499999996" bottom="0.78740157499999996" header="0.3" footer="0.3"/>
  <pageSetup paperSize="9" scale="7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"/>
  <sheetViews>
    <sheetView view="pageBreakPreview" topLeftCell="A7" zoomScaleNormal="100" zoomScaleSheetLayoutView="100" workbookViewId="0">
      <selection activeCell="G10" sqref="G10"/>
    </sheetView>
  </sheetViews>
  <sheetFormatPr defaultRowHeight="15.75" x14ac:dyDescent="0.25"/>
  <cols>
    <col min="1" max="1" width="1.42578125" customWidth="1"/>
    <col min="2" max="2" width="5.28515625" customWidth="1"/>
    <col min="3" max="3" width="52.140625" customWidth="1"/>
    <col min="4" max="4" width="9.7109375" customWidth="1"/>
    <col min="5" max="5" width="9.42578125" style="1" customWidth="1"/>
    <col min="6" max="6" width="10.140625" style="1" bestFit="1" customWidth="1"/>
    <col min="7" max="7" width="15" style="1" customWidth="1"/>
    <col min="8" max="8" width="30.140625" customWidth="1"/>
  </cols>
  <sheetData>
    <row r="1" spans="2:11" ht="7.5" customHeight="1" thickBot="1" x14ac:dyDescent="0.3"/>
    <row r="2" spans="2:11" ht="23.25" customHeight="1" thickBot="1" x14ac:dyDescent="0.35">
      <c r="B2" s="167" t="s">
        <v>123</v>
      </c>
      <c r="C2" s="162"/>
      <c r="D2" s="162"/>
      <c r="E2" s="162"/>
      <c r="F2" s="162"/>
      <c r="G2" s="162"/>
      <c r="H2" s="163"/>
    </row>
    <row r="3" spans="2:11" ht="56.25" x14ac:dyDescent="0.3">
      <c r="B3" s="22"/>
      <c r="C3" s="80" t="s">
        <v>12</v>
      </c>
      <c r="D3" s="23" t="s">
        <v>23</v>
      </c>
      <c r="E3" s="23" t="s">
        <v>24</v>
      </c>
      <c r="F3" s="23" t="s">
        <v>18</v>
      </c>
      <c r="G3" s="23" t="s">
        <v>17</v>
      </c>
      <c r="H3" s="2" t="s">
        <v>13</v>
      </c>
    </row>
    <row r="4" spans="2:11" ht="113.25" customHeight="1" x14ac:dyDescent="0.25">
      <c r="B4" s="63">
        <v>1</v>
      </c>
      <c r="C4" s="57" t="s">
        <v>117</v>
      </c>
      <c r="D4" s="40" t="s">
        <v>7</v>
      </c>
      <c r="E4" s="42">
        <v>1</v>
      </c>
      <c r="F4" s="43">
        <v>0</v>
      </c>
      <c r="G4" s="76">
        <f t="shared" ref="G4:G12" si="0">F4*E4</f>
        <v>0</v>
      </c>
      <c r="H4" s="78" t="s">
        <v>118</v>
      </c>
      <c r="I4" s="110"/>
    </row>
    <row r="5" spans="2:11" s="49" customFormat="1" ht="50.25" customHeight="1" x14ac:dyDescent="0.25">
      <c r="B5" s="56">
        <v>2</v>
      </c>
      <c r="C5" s="57" t="s">
        <v>119</v>
      </c>
      <c r="D5" s="40" t="s">
        <v>7</v>
      </c>
      <c r="E5" s="42">
        <v>1</v>
      </c>
      <c r="F5" s="43">
        <v>0</v>
      </c>
      <c r="G5" s="76">
        <f t="shared" si="0"/>
        <v>0</v>
      </c>
      <c r="H5" s="86" t="s">
        <v>29</v>
      </c>
      <c r="J5" s="168"/>
      <c r="K5" s="169"/>
    </row>
    <row r="6" spans="2:11" s="49" customFormat="1" ht="50.25" customHeight="1" x14ac:dyDescent="0.25">
      <c r="B6" s="63">
        <v>3</v>
      </c>
      <c r="C6" s="57" t="s">
        <v>70</v>
      </c>
      <c r="D6" s="40" t="s">
        <v>7</v>
      </c>
      <c r="E6" s="42">
        <v>1</v>
      </c>
      <c r="F6" s="43">
        <v>0</v>
      </c>
      <c r="G6" s="76">
        <f>E6*F6</f>
        <v>0</v>
      </c>
      <c r="H6" s="86" t="s">
        <v>120</v>
      </c>
      <c r="J6" s="58"/>
      <c r="K6" s="59"/>
    </row>
    <row r="7" spans="2:11" s="5" customFormat="1" ht="51" customHeight="1" x14ac:dyDescent="0.25">
      <c r="B7" s="63">
        <v>4</v>
      </c>
      <c r="C7" s="8" t="s">
        <v>28</v>
      </c>
      <c r="D7" s="15" t="s">
        <v>7</v>
      </c>
      <c r="E7" s="4">
        <v>18</v>
      </c>
      <c r="F7" s="43">
        <v>0</v>
      </c>
      <c r="G7" s="71">
        <f t="shared" si="0"/>
        <v>0</v>
      </c>
      <c r="H7" s="87" t="s">
        <v>99</v>
      </c>
    </row>
    <row r="8" spans="2:11" s="5" customFormat="1" ht="39" customHeight="1" x14ac:dyDescent="0.25">
      <c r="B8" s="63">
        <v>5</v>
      </c>
      <c r="C8" s="8" t="s">
        <v>26</v>
      </c>
      <c r="D8" s="15" t="s">
        <v>7</v>
      </c>
      <c r="E8" s="4">
        <v>1</v>
      </c>
      <c r="F8" s="43">
        <v>0</v>
      </c>
      <c r="G8" s="71">
        <f t="shared" si="0"/>
        <v>0</v>
      </c>
      <c r="H8" s="34" t="s">
        <v>30</v>
      </c>
    </row>
    <row r="9" spans="2:11" s="5" customFormat="1" ht="69.75" customHeight="1" x14ac:dyDescent="0.25">
      <c r="B9" s="63">
        <v>6</v>
      </c>
      <c r="C9" s="8" t="s">
        <v>121</v>
      </c>
      <c r="D9" s="15" t="s">
        <v>7</v>
      </c>
      <c r="E9" s="4">
        <v>1</v>
      </c>
      <c r="F9" s="43">
        <v>0</v>
      </c>
      <c r="G9" s="71">
        <f t="shared" si="0"/>
        <v>0</v>
      </c>
      <c r="H9" s="87" t="s">
        <v>122</v>
      </c>
    </row>
    <row r="10" spans="2:11" s="49" customFormat="1" ht="69.75" customHeight="1" x14ac:dyDescent="0.25">
      <c r="B10" s="63">
        <v>7</v>
      </c>
      <c r="C10" s="60" t="s">
        <v>27</v>
      </c>
      <c r="D10" s="61" t="s">
        <v>7</v>
      </c>
      <c r="E10" s="62">
        <v>1</v>
      </c>
      <c r="F10" s="43">
        <v>0</v>
      </c>
      <c r="G10" s="77">
        <f t="shared" si="0"/>
        <v>0</v>
      </c>
      <c r="H10" s="88" t="s">
        <v>31</v>
      </c>
      <c r="J10" s="168"/>
      <c r="K10" s="169"/>
    </row>
    <row r="11" spans="2:11" s="49" customFormat="1" ht="69.75" customHeight="1" x14ac:dyDescent="0.25">
      <c r="B11" s="81">
        <v>7</v>
      </c>
      <c r="C11" s="60" t="s">
        <v>91</v>
      </c>
      <c r="D11" s="61" t="s">
        <v>7</v>
      </c>
      <c r="E11" s="62">
        <v>1</v>
      </c>
      <c r="F11" s="43">
        <v>0</v>
      </c>
      <c r="G11" s="77">
        <f t="shared" si="0"/>
        <v>0</v>
      </c>
      <c r="H11" s="88" t="s">
        <v>125</v>
      </c>
      <c r="J11" s="82"/>
      <c r="K11" s="83"/>
    </row>
    <row r="12" spans="2:11" s="5" customFormat="1" ht="51" customHeight="1" thickBot="1" x14ac:dyDescent="0.3">
      <c r="B12" s="63">
        <v>8</v>
      </c>
      <c r="C12" s="24" t="s">
        <v>35</v>
      </c>
      <c r="D12" s="25" t="s">
        <v>7</v>
      </c>
      <c r="E12" s="26">
        <v>1</v>
      </c>
      <c r="F12" s="43">
        <v>0</v>
      </c>
      <c r="G12" s="72">
        <f t="shared" si="0"/>
        <v>0</v>
      </c>
      <c r="H12" s="89" t="s">
        <v>31</v>
      </c>
    </row>
    <row r="13" spans="2:11" ht="20.25" x14ac:dyDescent="0.25">
      <c r="B13" s="27"/>
      <c r="C13" s="28" t="s">
        <v>126</v>
      </c>
      <c r="D13" s="29"/>
      <c r="E13" s="30"/>
      <c r="F13" s="31"/>
      <c r="G13" s="74">
        <f>SUM(G4:G12)</f>
        <v>0</v>
      </c>
      <c r="H13" s="32"/>
    </row>
    <row r="15" spans="2:11" ht="16.5" thickBot="1" x14ac:dyDescent="0.3"/>
    <row r="16" spans="2:11" s="44" customFormat="1" thickBot="1" x14ac:dyDescent="0.3">
      <c r="B16" s="170" t="s">
        <v>133</v>
      </c>
      <c r="C16" s="171"/>
      <c r="D16" s="171"/>
      <c r="E16" s="171"/>
      <c r="F16" s="171"/>
      <c r="G16" s="171"/>
      <c r="H16" s="172"/>
    </row>
    <row r="17" spans="7:7" ht="18.75" x14ac:dyDescent="0.3">
      <c r="G17" s="84"/>
    </row>
  </sheetData>
  <mergeCells count="4">
    <mergeCell ref="B2:H2"/>
    <mergeCell ref="J10:K10"/>
    <mergeCell ref="B16:H16"/>
    <mergeCell ref="J5:K5"/>
  </mergeCells>
  <pageMargins left="0.7" right="0.7" top="0.78740157499999996" bottom="0.78740157499999996" header="0.3" footer="0.3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Celková rekapitulace</vt:lpstr>
      <vt:lpstr>Část A -Statika</vt:lpstr>
      <vt:lpstr>Část B - Diagnostika</vt:lpstr>
      <vt:lpstr>Část C - Ostatní náklady</vt:lpstr>
      <vt:lpstr>'Část C - Ostatní náklady'!Oblast_tisku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Kateřina Honzátková</cp:lastModifiedBy>
  <cp:lastPrinted>2018-06-01T12:53:25Z</cp:lastPrinted>
  <dcterms:created xsi:type="dcterms:W3CDTF">2016-06-17T08:24:37Z</dcterms:created>
  <dcterms:modified xsi:type="dcterms:W3CDTF">2018-06-01T12:53:29Z</dcterms:modified>
</cp:coreProperties>
</file>